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ri-e\Desktop\51_html\data(syunsetu2)\"/>
    </mc:Choice>
  </mc:AlternateContent>
  <xr:revisionPtr revIDLastSave="0" documentId="13_ncr:1_{8480FC00-0A1A-4A20-93E2-734C3D5F5F2A}" xr6:coauthVersionLast="47" xr6:coauthVersionMax="47" xr10:uidLastSave="{00000000-0000-0000-0000-000000000000}"/>
  <bookViews>
    <workbookView xWindow="-28920" yWindow="-120" windowWidth="29040" windowHeight="15720" activeTab="1" xr2:uid="{6E1880EA-8E6C-4B8B-A9C4-C75A419366DD}"/>
  </bookViews>
  <sheets>
    <sheet name="浚渫土量" sheetId="1" r:id="rId1"/>
    <sheet name="底面余掘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2" l="1"/>
  <c r="C62" i="2"/>
  <c r="C43" i="2"/>
  <c r="C64" i="2" s="1"/>
  <c r="C3" i="2"/>
  <c r="C24" i="2" s="1"/>
  <c r="C65" i="2" l="1"/>
  <c r="C38" i="1"/>
  <c r="C22" i="1"/>
  <c r="C4" i="1" l="1"/>
  <c r="C44" i="1" s="1"/>
  <c r="C22" i="2" l="1"/>
  <c r="E56" i="1"/>
  <c r="F56" i="1" s="1"/>
  <c r="G56" i="1" s="1"/>
  <c r="E38" i="1"/>
  <c r="C39" i="1" s="1"/>
  <c r="C45" i="1" s="1"/>
  <c r="C47" i="1" l="1"/>
  <c r="C23" i="2"/>
  <c r="C25" i="2" s="1"/>
  <c r="E57" i="1"/>
  <c r="F57" i="1" s="1"/>
  <c r="G57" i="1" s="1"/>
</calcChain>
</file>

<file path=xl/sharedStrings.xml><?xml version="1.0" encoding="utf-8"?>
<sst xmlns="http://schemas.openxmlformats.org/spreadsheetml/2006/main" count="86" uniqueCount="56">
  <si>
    <t>m3</t>
    <phoneticPr fontId="1"/>
  </si>
  <si>
    <t>算出土量</t>
    <rPh sb="0" eb="2">
      <t>サンシュツ</t>
    </rPh>
    <rPh sb="2" eb="4">
      <t>ドリョウ</t>
    </rPh>
    <phoneticPr fontId="1"/>
  </si>
  <si>
    <t>誤差割合</t>
    <rPh sb="0" eb="2">
      <t>ゴサ</t>
    </rPh>
    <rPh sb="2" eb="4">
      <t>ワリアイ</t>
    </rPh>
    <phoneticPr fontId="1"/>
  </si>
  <si>
    <t>誤差</t>
    <rPh sb="0" eb="2">
      <t>ゴサ</t>
    </rPh>
    <phoneticPr fontId="1"/>
  </si>
  <si>
    <t>A(m3)</t>
    <phoneticPr fontId="1"/>
  </si>
  <si>
    <t>B(m3)</t>
    <phoneticPr fontId="1"/>
  </si>
  <si>
    <t>工種</t>
    <rPh sb="0" eb="2">
      <t>コウシュ</t>
    </rPh>
    <phoneticPr fontId="1"/>
  </si>
  <si>
    <t>V1=</t>
    <phoneticPr fontId="1"/>
  </si>
  <si>
    <t>純土量</t>
    <rPh sb="0" eb="3">
      <t>ジュンドリョウ</t>
    </rPh>
    <phoneticPr fontId="1"/>
  </si>
  <si>
    <t>３次元データを用いた港湾工事数量算出要領(浚渫工編)(令和3年4月改定版)</t>
    <phoneticPr fontId="1"/>
  </si>
  <si>
    <t>土木工事数量算出要領（案）に対応するBIM/CIM モデル作成の手引き（案）(R2.3)</t>
    <phoneticPr fontId="1"/>
  </si>
  <si>
    <t>港湾では「点高法」は明記されていないが、同じくTINにより求める方法として比較数量算出で使用します。</t>
    <rPh sb="0" eb="2">
      <t>コウワン</t>
    </rPh>
    <rPh sb="5" eb="6">
      <t>テン</t>
    </rPh>
    <rPh sb="6" eb="8">
      <t>コウホウ</t>
    </rPh>
    <rPh sb="10" eb="12">
      <t>メイキ</t>
    </rPh>
    <rPh sb="20" eb="21">
      <t>オナ</t>
    </rPh>
    <rPh sb="29" eb="30">
      <t>モト</t>
    </rPh>
    <rPh sb="32" eb="34">
      <t>ホウホウ</t>
    </rPh>
    <rPh sb="37" eb="39">
      <t>ヒカク</t>
    </rPh>
    <rPh sb="39" eb="41">
      <t>スウリョウ</t>
    </rPh>
    <rPh sb="41" eb="43">
      <t>サンシュツ</t>
    </rPh>
    <rPh sb="44" eb="46">
      <t>シヨウ</t>
    </rPh>
    <phoneticPr fontId="1"/>
  </si>
  <si>
    <t>『TINにより求める方法』として</t>
    <phoneticPr fontId="1"/>
  </si>
  <si>
    <t>使用ソフトCivil3Dでは「TIN分割等を用いて求積する方法」を使用します。</t>
    <rPh sb="0" eb="2">
      <t>シヨウ</t>
    </rPh>
    <rPh sb="18" eb="20">
      <t>ブンカツ</t>
    </rPh>
    <rPh sb="20" eb="21">
      <t>トウ</t>
    </rPh>
    <rPh sb="22" eb="23">
      <t>モチ</t>
    </rPh>
    <rPh sb="25" eb="27">
      <t>キュウセキ</t>
    </rPh>
    <rPh sb="29" eb="31">
      <t>ホウホウ</t>
    </rPh>
    <rPh sb="33" eb="35">
      <t>シヨウ</t>
    </rPh>
    <phoneticPr fontId="1"/>
  </si>
  <si>
    <t>「TIN分割等を用いて求積する方法」</t>
  </si>
  <si>
    <t>「点高法」</t>
    <rPh sb="1" eb="2">
      <t>テン</t>
    </rPh>
    <rPh sb="2" eb="3">
      <t>ダカ</t>
    </rPh>
    <rPh sb="3" eb="4">
      <t>ホウ</t>
    </rPh>
    <phoneticPr fontId="1"/>
  </si>
  <si>
    <t>「プリズモイダル法」</t>
    <rPh sb="8" eb="9">
      <t>ホウ</t>
    </rPh>
    <phoneticPr fontId="1"/>
  </si>
  <si>
    <t>使用ソフトV-nasClairでは「点高法」を使用します。</t>
    <rPh sb="0" eb="2">
      <t>シヨウ</t>
    </rPh>
    <rPh sb="18" eb="19">
      <t>テン</t>
    </rPh>
    <rPh sb="19" eb="21">
      <t>コウホウ</t>
    </rPh>
    <rPh sb="23" eb="25">
      <t>シヨウ</t>
    </rPh>
    <phoneticPr fontId="1"/>
  </si>
  <si>
    <t>設計</t>
    <rPh sb="0" eb="2">
      <t>セッケイ</t>
    </rPh>
    <phoneticPr fontId="1"/>
  </si>
  <si>
    <t>C(m3)</t>
    <phoneticPr fontId="1"/>
  </si>
  <si>
    <t>C-B=D(m3)</t>
    <phoneticPr fontId="1"/>
  </si>
  <si>
    <t>B/C(%)</t>
    <phoneticPr fontId="1"/>
  </si>
  <si>
    <t>1．起工測量によるICT浚渫土量計算及び検証（案）</t>
    <rPh sb="2" eb="6">
      <t>キコウソクリョウ</t>
    </rPh>
    <rPh sb="12" eb="14">
      <t>シュンセツ</t>
    </rPh>
    <rPh sb="14" eb="16">
      <t>ドリョウ</t>
    </rPh>
    <rPh sb="16" eb="18">
      <t>ケイサン</t>
    </rPh>
    <rPh sb="18" eb="19">
      <t>オヨ</t>
    </rPh>
    <rPh sb="20" eb="22">
      <t>ケンショウ</t>
    </rPh>
    <rPh sb="23" eb="24">
      <t>アン</t>
    </rPh>
    <phoneticPr fontId="1"/>
  </si>
  <si>
    <t>1)純土量</t>
    <rPh sb="2" eb="3">
      <t>ジュン</t>
    </rPh>
    <rPh sb="3" eb="5">
      <t>ドリョウ</t>
    </rPh>
    <phoneticPr fontId="1"/>
  </si>
  <si>
    <t>V2=</t>
    <phoneticPr fontId="1"/>
  </si>
  <si>
    <t>m3（純土量＋法面余掘土量）</t>
    <phoneticPr fontId="1"/>
  </si>
  <si>
    <t>V2-V1</t>
    <phoneticPr fontId="1"/>
  </si>
  <si>
    <t>－</t>
    <phoneticPr fontId="1"/>
  </si>
  <si>
    <t>3)法面余掘土量</t>
    <rPh sb="2" eb="4">
      <t>ノリメン</t>
    </rPh>
    <rPh sb="4" eb="6">
      <t>ヨボリ</t>
    </rPh>
    <rPh sb="6" eb="8">
      <t>ドリョウ</t>
    </rPh>
    <phoneticPr fontId="1"/>
  </si>
  <si>
    <t>2)純土量＋法面余掘土量</t>
    <rPh sb="2" eb="5">
      <t>ジュンドリョウ</t>
    </rPh>
    <rPh sb="6" eb="8">
      <t>ノリメン</t>
    </rPh>
    <rPh sb="8" eb="10">
      <t>ヨボリ</t>
    </rPh>
    <rPh sb="10" eb="12">
      <t>ドリョウ</t>
    </rPh>
    <phoneticPr fontId="1"/>
  </si>
  <si>
    <t>V3=</t>
    <phoneticPr fontId="1"/>
  </si>
  <si>
    <t>使用ソフト</t>
    <rPh sb="0" eb="2">
      <t>シヨウ</t>
    </rPh>
    <phoneticPr fontId="1"/>
  </si>
  <si>
    <t>V-nasClair</t>
    <phoneticPr fontId="1"/>
  </si>
  <si>
    <t>算出土量(m3)</t>
    <rPh sb="0" eb="2">
      <t>サンシュツ</t>
    </rPh>
    <rPh sb="2" eb="4">
      <t>ドリョウ</t>
    </rPh>
    <phoneticPr fontId="1"/>
  </si>
  <si>
    <t>法面余掘土量</t>
    <rPh sb="0" eb="2">
      <t>ノリメン</t>
    </rPh>
    <rPh sb="2" eb="4">
      <t>ヨボリ</t>
    </rPh>
    <rPh sb="4" eb="6">
      <t>ドリョウ</t>
    </rPh>
    <phoneticPr fontId="1"/>
  </si>
  <si>
    <t>底面余掘土量</t>
    <rPh sb="0" eb="2">
      <t>テイメン</t>
    </rPh>
    <rPh sb="2" eb="4">
      <t>ヨボリ</t>
    </rPh>
    <rPh sb="4" eb="6">
      <t>ドリョウ</t>
    </rPh>
    <phoneticPr fontId="1"/>
  </si>
  <si>
    <t>合計</t>
    <rPh sb="0" eb="2">
      <t>ゴウケイ</t>
    </rPh>
    <phoneticPr fontId="1"/>
  </si>
  <si>
    <t>当社</t>
    <rPh sb="0" eb="2">
      <t>トウシャ</t>
    </rPh>
    <phoneticPr fontId="1"/>
  </si>
  <si>
    <t>工種名称</t>
    <rPh sb="0" eb="2">
      <t>コウシュ</t>
    </rPh>
    <rPh sb="2" eb="4">
      <t>メイショウ</t>
    </rPh>
    <phoneticPr fontId="1"/>
  </si>
  <si>
    <t>4)浚渫工土量計算結果（例）</t>
    <rPh sb="2" eb="5">
      <t>シュンセツコウ</t>
    </rPh>
    <rPh sb="5" eb="7">
      <t>ドリョウ</t>
    </rPh>
    <rPh sb="7" eb="9">
      <t>ケイサン</t>
    </rPh>
    <rPh sb="9" eb="11">
      <t>ケッカ</t>
    </rPh>
    <rPh sb="12" eb="13">
      <t>レイ</t>
    </rPh>
    <phoneticPr fontId="1"/>
  </si>
  <si>
    <t>土量計算方法</t>
    <rPh sb="0" eb="2">
      <t>ドリョウ</t>
    </rPh>
    <rPh sb="2" eb="4">
      <t>ケイサン</t>
    </rPh>
    <rPh sb="4" eb="6">
      <t>ホウホウ</t>
    </rPh>
    <phoneticPr fontId="1"/>
  </si>
  <si>
    <t>A社</t>
    <rPh sb="1" eb="2">
      <t>シャ</t>
    </rPh>
    <phoneticPr fontId="1"/>
  </si>
  <si>
    <t>P社</t>
    <rPh sb="1" eb="2">
      <t>シャ</t>
    </rPh>
    <phoneticPr fontId="1"/>
  </si>
  <si>
    <t>5)数量比較（例）</t>
    <rPh sb="2" eb="4">
      <t>スウリョウ</t>
    </rPh>
    <rPh sb="4" eb="6">
      <t>ヒカク</t>
    </rPh>
    <rPh sb="7" eb="8">
      <t>レイ</t>
    </rPh>
    <phoneticPr fontId="1"/>
  </si>
  <si>
    <t>ｍ2×1.0m（底面余掘厚さ）</t>
    <rPh sb="8" eb="10">
      <t>テイメン</t>
    </rPh>
    <rPh sb="10" eb="12">
      <t>ヨボリ</t>
    </rPh>
    <rPh sb="12" eb="13">
      <t>アツ</t>
    </rPh>
    <phoneticPr fontId="1"/>
  </si>
  <si>
    <t>ポルテック</t>
    <phoneticPr fontId="1"/>
  </si>
  <si>
    <t>6)数量計算方法（設計数量）の根拠について</t>
    <rPh sb="2" eb="4">
      <t>スウリョウ</t>
    </rPh>
    <rPh sb="4" eb="6">
      <t>ケイサン</t>
    </rPh>
    <rPh sb="6" eb="8">
      <t>ホウホウ</t>
    </rPh>
    <rPh sb="9" eb="11">
      <t>セッケイ</t>
    </rPh>
    <rPh sb="11" eb="13">
      <t>スウリョウ</t>
    </rPh>
    <rPh sb="15" eb="17">
      <t>コンキョ</t>
    </rPh>
    <phoneticPr fontId="1"/>
  </si>
  <si>
    <t>6-1）国土交通省港湾局</t>
    <rPh sb="4" eb="6">
      <t>コクド</t>
    </rPh>
    <rPh sb="6" eb="9">
      <t>コウツウショウ</t>
    </rPh>
    <rPh sb="9" eb="12">
      <t>コウワンキョク</t>
    </rPh>
    <phoneticPr fontId="1"/>
  </si>
  <si>
    <t>6-2）国土交通省</t>
    <rPh sb="4" eb="6">
      <t>コクド</t>
    </rPh>
    <rPh sb="6" eb="9">
      <t>コウツウショウ</t>
    </rPh>
    <phoneticPr fontId="1"/>
  </si>
  <si>
    <t>7)底面余掘土量</t>
    <rPh sb="2" eb="4">
      <t>テイメン</t>
    </rPh>
    <rPh sb="4" eb="6">
      <t>ヨボリ</t>
    </rPh>
    <rPh sb="6" eb="8">
      <t>ドリョウ</t>
    </rPh>
    <phoneticPr fontId="1"/>
  </si>
  <si>
    <t>V7=</t>
    <phoneticPr fontId="1"/>
  </si>
  <si>
    <t>8)土量算出例</t>
    <rPh sb="2" eb="4">
      <t>ドリョウ</t>
    </rPh>
    <rPh sb="4" eb="6">
      <t>サンシュツ</t>
    </rPh>
    <rPh sb="6" eb="7">
      <t>レイ</t>
    </rPh>
    <phoneticPr fontId="1"/>
  </si>
  <si>
    <t>=</t>
    <phoneticPr fontId="1"/>
  </si>
  <si>
    <t>7-2)底面余掘土量</t>
    <rPh sb="4" eb="6">
      <t>テイメン</t>
    </rPh>
    <rPh sb="6" eb="8">
      <t>ヨボリ</t>
    </rPh>
    <rPh sb="8" eb="10">
      <t>ドリョウ</t>
    </rPh>
    <phoneticPr fontId="1"/>
  </si>
  <si>
    <t>8-2)土量算出例</t>
    <rPh sb="4" eb="6">
      <t>ドリョウ</t>
    </rPh>
    <rPh sb="6" eb="8">
      <t>サンシュツ</t>
    </rPh>
    <rPh sb="8" eb="9">
      <t>レイ</t>
    </rPh>
    <phoneticPr fontId="1"/>
  </si>
  <si>
    <t>プリズモイダル法</t>
    <rPh sb="7" eb="8">
      <t>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</si>
</sst>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#,##0.000;[Red]\-#,##0.000"/>
    <numFmt numFmtId="178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shrinkToFi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left" vertical="center" indent="1"/>
    </xf>
    <xf numFmtId="176" fontId="0" fillId="0" borderId="3" xfId="1" applyNumberFormat="1" applyFont="1" applyBorder="1" applyAlignment="1">
      <alignment vertical="center" shrinkToFit="1"/>
    </xf>
    <xf numFmtId="176" fontId="0" fillId="2" borderId="3" xfId="1" applyNumberFormat="1" applyFont="1" applyFill="1" applyBorder="1" applyAlignment="1">
      <alignment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177" fontId="0" fillId="0" borderId="3" xfId="1" applyNumberFormat="1" applyFont="1" applyFill="1" applyBorder="1" applyAlignment="1">
      <alignment vertical="center" shrinkToFit="1"/>
    </xf>
    <xf numFmtId="178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178" fontId="0" fillId="0" borderId="0" xfId="0" applyNumberFormat="1" applyAlignment="1">
      <alignment horizontal="right" vertical="center"/>
    </xf>
    <xf numFmtId="178" fontId="0" fillId="2" borderId="0" xfId="0" applyNumberFormat="1" applyFill="1">
      <alignment vertical="center"/>
    </xf>
    <xf numFmtId="178" fontId="0" fillId="2" borderId="0" xfId="0" applyNumberFormat="1" applyFill="1" applyAlignment="1">
      <alignment horizontal="right" vertical="center"/>
    </xf>
    <xf numFmtId="0" fontId="0" fillId="0" borderId="5" xfId="0" applyBorder="1" applyAlignment="1">
      <alignment horizontal="center" vertical="center" shrinkToFit="1"/>
    </xf>
    <xf numFmtId="0" fontId="0" fillId="0" borderId="5" xfId="0" applyBorder="1" applyAlignment="1">
      <alignment vertical="center" shrinkToFi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176" fontId="0" fillId="0" borderId="5" xfId="1" applyNumberFormat="1" applyFont="1" applyBorder="1" applyAlignment="1">
      <alignment vertical="center" shrinkToFit="1"/>
    </xf>
    <xf numFmtId="0" fontId="0" fillId="2" borderId="5" xfId="0" applyFill="1" applyBorder="1" applyAlignment="1">
      <alignment vertical="center" shrinkToFit="1"/>
    </xf>
    <xf numFmtId="176" fontId="0" fillId="2" borderId="5" xfId="1" applyNumberFormat="1" applyFont="1" applyFill="1" applyBorder="1" applyAlignment="1">
      <alignment vertical="center" shrinkToFit="1"/>
    </xf>
    <xf numFmtId="0" fontId="0" fillId="2" borderId="3" xfId="0" applyFill="1" applyBorder="1" applyAlignment="1">
      <alignment vertical="center" shrinkToFi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52917</xdr:colOff>
      <xdr:row>5</xdr:row>
      <xdr:rowOff>105835</xdr:rowOff>
    </xdr:from>
    <xdr:to>
      <xdr:col>3</xdr:col>
      <xdr:colOff>525552</xdr:colOff>
      <xdr:row>15</xdr:row>
      <xdr:rowOff>157976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ACE8F2FC-705B-3D81-A24E-4362630B5E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917" y="1322918"/>
          <a:ext cx="2811552" cy="2486308"/>
        </a:xfrm>
        <a:prstGeom prst="rect">
          <a:avLst/>
        </a:prstGeom>
      </xdr:spPr>
    </xdr:pic>
    <xdr:clientData/>
  </xdr:twoCellAnchor>
  <xdr:twoCellAnchor editAs="oneCell">
    <xdr:from>
      <xdr:col>3</xdr:col>
      <xdr:colOff>645584</xdr:colOff>
      <xdr:row>21</xdr:row>
      <xdr:rowOff>42333</xdr:rowOff>
    </xdr:from>
    <xdr:to>
      <xdr:col>6</xdr:col>
      <xdr:colOff>742084</xdr:colOff>
      <xdr:row>35</xdr:row>
      <xdr:rowOff>132093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6778F87-F1A4-7AE5-0EE5-1EA1603F86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4501" y="5154083"/>
          <a:ext cx="2700000" cy="3497593"/>
        </a:xfrm>
        <a:prstGeom prst="rect">
          <a:avLst/>
        </a:prstGeom>
      </xdr:spPr>
    </xdr:pic>
    <xdr:clientData/>
  </xdr:twoCellAnchor>
  <xdr:twoCellAnchor editAs="oneCell">
    <xdr:from>
      <xdr:col>3</xdr:col>
      <xdr:colOff>709083</xdr:colOff>
      <xdr:row>3</xdr:row>
      <xdr:rowOff>74083</xdr:rowOff>
    </xdr:from>
    <xdr:to>
      <xdr:col>6</xdr:col>
      <xdr:colOff>805583</xdr:colOff>
      <xdr:row>17</xdr:row>
      <xdr:rowOff>172132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A79BDC30-E48B-79DC-7784-2CD16B332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48000" y="804333"/>
          <a:ext cx="2700000" cy="3505882"/>
        </a:xfrm>
        <a:prstGeom prst="rect">
          <a:avLst/>
        </a:prstGeom>
      </xdr:spPr>
    </xdr:pic>
    <xdr:clientData/>
  </xdr:twoCellAnchor>
  <xdr:twoCellAnchor editAs="oneCell">
    <xdr:from>
      <xdr:col>0</xdr:col>
      <xdr:colOff>66260</xdr:colOff>
      <xdr:row>85</xdr:row>
      <xdr:rowOff>57976</xdr:rowOff>
    </xdr:from>
    <xdr:to>
      <xdr:col>6</xdr:col>
      <xdr:colOff>621195</xdr:colOff>
      <xdr:row>91</xdr:row>
      <xdr:rowOff>153925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9BBDA0B2-C29F-4098-B0DD-F21B2D6D00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260" y="19290193"/>
          <a:ext cx="5499652" cy="153712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>
    <xdr:from>
      <xdr:col>3</xdr:col>
      <xdr:colOff>710677</xdr:colOff>
      <xdr:row>15</xdr:row>
      <xdr:rowOff>201084</xdr:rowOff>
    </xdr:from>
    <xdr:to>
      <xdr:col>6</xdr:col>
      <xdr:colOff>804332</xdr:colOff>
      <xdr:row>16</xdr:row>
      <xdr:rowOff>148167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56699FAA-E79A-4CAE-A893-63FBB0647AB2}"/>
            </a:ext>
          </a:extLst>
        </xdr:cNvPr>
        <xdr:cNvSpPr/>
      </xdr:nvSpPr>
      <xdr:spPr>
        <a:xfrm>
          <a:off x="3049594" y="3852334"/>
          <a:ext cx="2697155" cy="19050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42243</xdr:colOff>
      <xdr:row>87</xdr:row>
      <xdr:rowOff>12010</xdr:rowOff>
    </xdr:from>
    <xdr:to>
      <xdr:col>6</xdr:col>
      <xdr:colOff>538371</xdr:colOff>
      <xdr:row>87</xdr:row>
      <xdr:rowOff>182218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DB314A39-43E5-4764-9DC5-20D36D0F6E75}"/>
            </a:ext>
          </a:extLst>
        </xdr:cNvPr>
        <xdr:cNvSpPr/>
      </xdr:nvSpPr>
      <xdr:spPr>
        <a:xfrm>
          <a:off x="4208395" y="20925597"/>
          <a:ext cx="1365802" cy="170208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33130</xdr:colOff>
      <xdr:row>100</xdr:row>
      <xdr:rowOff>58945</xdr:rowOff>
    </xdr:from>
    <xdr:to>
      <xdr:col>6</xdr:col>
      <xdr:colOff>621196</xdr:colOff>
      <xdr:row>104</xdr:row>
      <xdr:rowOff>3919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C0E44E4B-0BB5-4D3E-8CEB-DCB3039F11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3130" y="21933315"/>
          <a:ext cx="5532783" cy="900883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>
    <xdr:from>
      <xdr:col>1</xdr:col>
      <xdr:colOff>107674</xdr:colOff>
      <xdr:row>102</xdr:row>
      <xdr:rowOff>50663</xdr:rowOff>
    </xdr:from>
    <xdr:to>
      <xdr:col>1</xdr:col>
      <xdr:colOff>612913</xdr:colOff>
      <xdr:row>102</xdr:row>
      <xdr:rowOff>231912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D2EF22F5-A7BB-4277-A3E4-994656103D02}"/>
            </a:ext>
          </a:extLst>
        </xdr:cNvPr>
        <xdr:cNvSpPr/>
      </xdr:nvSpPr>
      <xdr:spPr>
        <a:xfrm>
          <a:off x="704022" y="15199554"/>
          <a:ext cx="505239" cy="18124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0</xdr:colOff>
      <xdr:row>92</xdr:row>
      <xdr:rowOff>0</xdr:rowOff>
    </xdr:from>
    <xdr:to>
      <xdr:col>6</xdr:col>
      <xdr:colOff>679174</xdr:colOff>
      <xdr:row>95</xdr:row>
      <xdr:rowOff>8737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116FE728-F58C-45AC-9AA0-74A5E81154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1393978"/>
          <a:ext cx="5623891" cy="729323"/>
        </a:xfrm>
        <a:prstGeom prst="rect">
          <a:avLst/>
        </a:prstGeom>
      </xdr:spPr>
    </xdr:pic>
    <xdr:clientData/>
  </xdr:twoCellAnchor>
  <xdr:twoCellAnchor editAs="oneCell">
    <xdr:from>
      <xdr:col>0</xdr:col>
      <xdr:colOff>41412</xdr:colOff>
      <xdr:row>106</xdr:row>
      <xdr:rowOff>16565</xdr:rowOff>
    </xdr:from>
    <xdr:to>
      <xdr:col>3</xdr:col>
      <xdr:colOff>552084</xdr:colOff>
      <xdr:row>110</xdr:row>
      <xdr:rowOff>199491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41467B5-8587-4ABC-B20E-D684B0E3D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1412" y="25493869"/>
          <a:ext cx="2846368" cy="1143707"/>
        </a:xfrm>
        <a:prstGeom prst="rect">
          <a:avLst/>
        </a:prstGeom>
      </xdr:spPr>
    </xdr:pic>
    <xdr:clientData/>
  </xdr:twoCellAnchor>
  <xdr:twoCellAnchor editAs="oneCell">
    <xdr:from>
      <xdr:col>3</xdr:col>
      <xdr:colOff>472109</xdr:colOff>
      <xdr:row>106</xdr:row>
      <xdr:rowOff>115959</xdr:rowOff>
    </xdr:from>
    <xdr:to>
      <xdr:col>6</xdr:col>
      <xdr:colOff>614863</xdr:colOff>
      <xdr:row>110</xdr:row>
      <xdr:rowOff>204292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D9788930-4A64-4A64-B307-E1123014A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898913" y="25593263"/>
          <a:ext cx="2751775" cy="104911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112</xdr:row>
      <xdr:rowOff>41413</xdr:rowOff>
    </xdr:from>
    <xdr:to>
      <xdr:col>3</xdr:col>
      <xdr:colOff>588065</xdr:colOff>
      <xdr:row>116</xdr:row>
      <xdr:rowOff>172741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535B05C0-7967-46EF-8EDB-99EE95BA3E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26959891"/>
          <a:ext cx="2923761" cy="1092111"/>
        </a:xfrm>
        <a:prstGeom prst="rect">
          <a:avLst/>
        </a:prstGeom>
      </xdr:spPr>
    </xdr:pic>
    <xdr:clientData/>
  </xdr:twoCellAnchor>
  <xdr:twoCellAnchor>
    <xdr:from>
      <xdr:col>0</xdr:col>
      <xdr:colOff>66260</xdr:colOff>
      <xdr:row>87</xdr:row>
      <xdr:rowOff>215346</xdr:rowOff>
    </xdr:from>
    <xdr:to>
      <xdr:col>1</xdr:col>
      <xdr:colOff>314739</xdr:colOff>
      <xdr:row>88</xdr:row>
      <xdr:rowOff>165652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41EE78F2-64AC-46C5-8371-D4DA05F5FC97}"/>
            </a:ext>
          </a:extLst>
        </xdr:cNvPr>
        <xdr:cNvSpPr/>
      </xdr:nvSpPr>
      <xdr:spPr>
        <a:xfrm>
          <a:off x="66260" y="21128933"/>
          <a:ext cx="935936" cy="190502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4</xdr:col>
      <xdr:colOff>549087</xdr:colOff>
      <xdr:row>2</xdr:row>
      <xdr:rowOff>114495</xdr:rowOff>
    </xdr:from>
    <xdr:ext cx="1906538" cy="308793"/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id="{200D6C31-5D31-4016-BBB4-489D8BA2039F}"/>
            </a:ext>
          </a:extLst>
        </xdr:cNvPr>
        <xdr:cNvSpPr/>
      </xdr:nvSpPr>
      <xdr:spPr>
        <a:xfrm>
          <a:off x="3742763" y="585142"/>
          <a:ext cx="1906538" cy="308793"/>
        </a:xfrm>
        <a:prstGeom prst="borderCallout1">
          <a:avLst>
            <a:gd name="adj1" fmla="val 90346"/>
            <a:gd name="adj2" fmla="val 5482"/>
            <a:gd name="adj3" fmla="val 194924"/>
            <a:gd name="adj4" fmla="val -678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pPr algn="l"/>
          <a:r>
            <a:rPr kumimoji="1" lang="ja-JP" altLang="en-US" sz="1100"/>
            <a:t>ここに表の画像を貼り付ける</a:t>
          </a:r>
        </a:p>
      </xdr:txBody>
    </xdr:sp>
    <xdr:clientData/>
  </xdr:oneCellAnchor>
  <xdr:oneCellAnchor>
    <xdr:from>
      <xdr:col>3</xdr:col>
      <xdr:colOff>276638</xdr:colOff>
      <xdr:row>1</xdr:row>
      <xdr:rowOff>0</xdr:rowOff>
    </xdr:from>
    <xdr:ext cx="2047603" cy="308793"/>
    <xdr:sp macro="" textlink="">
      <xdr:nvSpPr>
        <xdr:cNvPr id="15" name="吹き出し: 線 14">
          <a:extLst>
            <a:ext uri="{FF2B5EF4-FFF2-40B4-BE49-F238E27FC236}">
              <a16:creationId xmlns:a16="http://schemas.microsoft.com/office/drawing/2014/main" id="{8B156531-A39F-4550-9DE2-5BB750FFA701}"/>
            </a:ext>
          </a:extLst>
        </xdr:cNvPr>
        <xdr:cNvSpPr/>
      </xdr:nvSpPr>
      <xdr:spPr>
        <a:xfrm>
          <a:off x="2607462" y="235324"/>
          <a:ext cx="2047603" cy="308793"/>
        </a:xfrm>
        <a:prstGeom prst="borderCallout1">
          <a:avLst>
            <a:gd name="adj1" fmla="val 54057"/>
            <a:gd name="adj2" fmla="val 780"/>
            <a:gd name="adj3" fmla="val 100889"/>
            <a:gd name="adj4" fmla="val -1702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pPr algn="l"/>
          <a:r>
            <a:rPr kumimoji="1" lang="ja-JP" altLang="en-US" sz="1100"/>
            <a:t>ここに切り土量合計を入力する</a:t>
          </a:r>
          <a:endParaRPr kumimoji="1" lang="en-US" altLang="ja-JP" sz="1100"/>
        </a:p>
      </xdr:txBody>
    </xdr:sp>
    <xdr:clientData/>
  </xdr:oneCellAnchor>
  <xdr:oneCellAnchor>
    <xdr:from>
      <xdr:col>1</xdr:col>
      <xdr:colOff>642635</xdr:colOff>
      <xdr:row>16</xdr:row>
      <xdr:rowOff>87048</xdr:rowOff>
    </xdr:from>
    <xdr:ext cx="1624410" cy="308793"/>
    <xdr:sp macro="" textlink="">
      <xdr:nvSpPr>
        <xdr:cNvPr id="13" name="吹き出し: 線 12">
          <a:extLst>
            <a:ext uri="{FF2B5EF4-FFF2-40B4-BE49-F238E27FC236}">
              <a16:creationId xmlns:a16="http://schemas.microsoft.com/office/drawing/2014/main" id="{D65DEC11-19C5-4963-A619-23C421878303}"/>
            </a:ext>
          </a:extLst>
        </xdr:cNvPr>
        <xdr:cNvSpPr/>
      </xdr:nvSpPr>
      <xdr:spPr>
        <a:xfrm>
          <a:off x="1245885" y="3981715"/>
          <a:ext cx="1624410" cy="308793"/>
        </a:xfrm>
        <a:prstGeom prst="borderCallout1">
          <a:avLst>
            <a:gd name="adj1" fmla="val -377"/>
            <a:gd name="adj2" fmla="val 6299"/>
            <a:gd name="adj3" fmla="val -121424"/>
            <a:gd name="adj4" fmla="val -820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pPr algn="l"/>
          <a:r>
            <a:rPr kumimoji="1" lang="ja-JP" altLang="en-US" sz="1100"/>
            <a:t>ここに画像を貼り付ける</a:t>
          </a:r>
        </a:p>
      </xdr:txBody>
    </xdr:sp>
    <xdr:clientData/>
  </xdr:oneCellAnchor>
  <xdr:twoCellAnchor>
    <xdr:from>
      <xdr:col>3</xdr:col>
      <xdr:colOff>657286</xdr:colOff>
      <xdr:row>33</xdr:row>
      <xdr:rowOff>170329</xdr:rowOff>
    </xdr:from>
    <xdr:to>
      <xdr:col>6</xdr:col>
      <xdr:colOff>730250</xdr:colOff>
      <xdr:row>34</xdr:row>
      <xdr:rowOff>116415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06380669-98F1-4D74-B11F-AE739E7030E3}"/>
            </a:ext>
          </a:extLst>
        </xdr:cNvPr>
        <xdr:cNvSpPr/>
      </xdr:nvSpPr>
      <xdr:spPr>
        <a:xfrm>
          <a:off x="2996203" y="8203079"/>
          <a:ext cx="2676464" cy="189503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243417</xdr:colOff>
      <xdr:row>23</xdr:row>
      <xdr:rowOff>0</xdr:rowOff>
    </xdr:from>
    <xdr:to>
      <xdr:col>3</xdr:col>
      <xdr:colOff>275166</xdr:colOff>
      <xdr:row>33</xdr:row>
      <xdr:rowOff>37686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88729020-F4D4-5E26-F404-E455581E5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43417" y="5598583"/>
          <a:ext cx="2370666" cy="24718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3</xdr:row>
      <xdr:rowOff>116416</xdr:rowOff>
    </xdr:from>
    <xdr:to>
      <xdr:col>6</xdr:col>
      <xdr:colOff>657816</xdr:colOff>
      <xdr:row>14</xdr:row>
      <xdr:rowOff>137584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7D58427-11B2-8A95-52A7-4B3BC09AF1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0" y="846666"/>
          <a:ext cx="5473233" cy="2698751"/>
        </a:xfrm>
        <a:prstGeom prst="rect">
          <a:avLst/>
        </a:prstGeom>
      </xdr:spPr>
    </xdr:pic>
    <xdr:clientData/>
  </xdr:twoCellAnchor>
  <xdr:twoCellAnchor editAs="oneCell">
    <xdr:from>
      <xdr:col>0</xdr:col>
      <xdr:colOff>560917</xdr:colOff>
      <xdr:row>46</xdr:row>
      <xdr:rowOff>127000</xdr:rowOff>
    </xdr:from>
    <xdr:to>
      <xdr:col>2</xdr:col>
      <xdr:colOff>718405</xdr:colOff>
      <xdr:row>55</xdr:row>
      <xdr:rowOff>2917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7AEC3127-9CF2-260E-B4B4-B110338DFE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0917" y="11324167"/>
          <a:ext cx="1628571" cy="2066667"/>
        </a:xfrm>
        <a:prstGeom prst="rect">
          <a:avLst/>
        </a:prstGeom>
      </xdr:spPr>
    </xdr:pic>
    <xdr:clientData/>
  </xdr:twoCellAnchor>
  <xdr:twoCellAnchor editAs="oneCell">
    <xdr:from>
      <xdr:col>3</xdr:col>
      <xdr:colOff>814917</xdr:colOff>
      <xdr:row>42</xdr:row>
      <xdr:rowOff>158750</xdr:rowOff>
    </xdr:from>
    <xdr:to>
      <xdr:col>6</xdr:col>
      <xdr:colOff>682301</xdr:colOff>
      <xdr:row>57</xdr:row>
      <xdr:rowOff>49900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8C93D8D4-9906-9FFD-6CB7-321F339BDF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53834" y="10382250"/>
          <a:ext cx="2470884" cy="3542400"/>
        </a:xfrm>
        <a:prstGeom prst="rect">
          <a:avLst/>
        </a:prstGeom>
      </xdr:spPr>
    </xdr:pic>
    <xdr:clientData/>
  </xdr:twoCellAnchor>
  <xdr:twoCellAnchor>
    <xdr:from>
      <xdr:col>3</xdr:col>
      <xdr:colOff>774178</xdr:colOff>
      <xdr:row>54</xdr:row>
      <xdr:rowOff>209501</xdr:rowOff>
    </xdr:from>
    <xdr:to>
      <xdr:col>6</xdr:col>
      <xdr:colOff>683070</xdr:colOff>
      <xdr:row>55</xdr:row>
      <xdr:rowOff>143240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1B3E380E-836A-44E3-AE51-15F9E10B62F5}"/>
            </a:ext>
          </a:extLst>
        </xdr:cNvPr>
        <xdr:cNvSpPr/>
      </xdr:nvSpPr>
      <xdr:spPr>
        <a:xfrm>
          <a:off x="3107803" y="3781376"/>
          <a:ext cx="2509217" cy="171864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4</xdr:col>
      <xdr:colOff>549087</xdr:colOff>
      <xdr:row>41</xdr:row>
      <xdr:rowOff>61579</xdr:rowOff>
    </xdr:from>
    <xdr:ext cx="1906538" cy="308793"/>
    <xdr:sp macro="" textlink="">
      <xdr:nvSpPr>
        <xdr:cNvPr id="9" name="吹き出し: 線 8">
          <a:extLst>
            <a:ext uri="{FF2B5EF4-FFF2-40B4-BE49-F238E27FC236}">
              <a16:creationId xmlns:a16="http://schemas.microsoft.com/office/drawing/2014/main" id="{597B9569-71AE-4C51-B02D-1B27C5781399}"/>
            </a:ext>
          </a:extLst>
        </xdr:cNvPr>
        <xdr:cNvSpPr/>
      </xdr:nvSpPr>
      <xdr:spPr>
        <a:xfrm>
          <a:off x="3755837" y="10041662"/>
          <a:ext cx="1906538" cy="308793"/>
        </a:xfrm>
        <a:prstGeom prst="borderCallout1">
          <a:avLst>
            <a:gd name="adj1" fmla="val 90346"/>
            <a:gd name="adj2" fmla="val 5482"/>
            <a:gd name="adj3" fmla="val 194924"/>
            <a:gd name="adj4" fmla="val -678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pPr algn="l"/>
          <a:r>
            <a:rPr kumimoji="1" lang="ja-JP" altLang="en-US" sz="1100"/>
            <a:t>ここに表の画像を貼り付ける</a:t>
          </a:r>
        </a:p>
      </xdr:txBody>
    </xdr:sp>
    <xdr:clientData/>
  </xdr:oneCellAnchor>
  <xdr:oneCellAnchor>
    <xdr:from>
      <xdr:col>3</xdr:col>
      <xdr:colOff>191972</xdr:colOff>
      <xdr:row>39</xdr:row>
      <xdr:rowOff>158749</xdr:rowOff>
    </xdr:from>
    <xdr:ext cx="2047603" cy="308793"/>
    <xdr:sp macro="" textlink="">
      <xdr:nvSpPr>
        <xdr:cNvPr id="10" name="吹き出し: 線 9">
          <a:extLst>
            <a:ext uri="{FF2B5EF4-FFF2-40B4-BE49-F238E27FC236}">
              <a16:creationId xmlns:a16="http://schemas.microsoft.com/office/drawing/2014/main" id="{C7C90223-EB3C-49C6-A70D-C263F86F25A2}"/>
            </a:ext>
          </a:extLst>
        </xdr:cNvPr>
        <xdr:cNvSpPr/>
      </xdr:nvSpPr>
      <xdr:spPr>
        <a:xfrm>
          <a:off x="2530889" y="9651999"/>
          <a:ext cx="2047603" cy="308793"/>
        </a:xfrm>
        <a:prstGeom prst="borderCallout1">
          <a:avLst>
            <a:gd name="adj1" fmla="val 54057"/>
            <a:gd name="adj2" fmla="val 780"/>
            <a:gd name="adj3" fmla="val 111171"/>
            <a:gd name="adj4" fmla="val -1289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pPr algn="l"/>
          <a:r>
            <a:rPr kumimoji="1" lang="ja-JP" altLang="en-US" sz="1100"/>
            <a:t>ここに切り土量合計を入力する</a:t>
          </a:r>
          <a:endParaRPr kumimoji="1" lang="en-US" altLang="ja-JP" sz="1100"/>
        </a:p>
      </xdr:txBody>
    </xdr:sp>
    <xdr:clientData/>
  </xdr:oneCellAnchor>
  <xdr:oneCellAnchor>
    <xdr:from>
      <xdr:col>1</xdr:col>
      <xdr:colOff>642635</xdr:colOff>
      <xdr:row>55</xdr:row>
      <xdr:rowOff>150548</xdr:rowOff>
    </xdr:from>
    <xdr:ext cx="1624410" cy="308793"/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57810C00-0201-4692-BE58-0E3C3B49C1B1}"/>
            </a:ext>
          </a:extLst>
        </xdr:cNvPr>
        <xdr:cNvSpPr/>
      </xdr:nvSpPr>
      <xdr:spPr>
        <a:xfrm>
          <a:off x="1245885" y="13538465"/>
          <a:ext cx="1624410" cy="308793"/>
        </a:xfrm>
        <a:prstGeom prst="borderCallout1">
          <a:avLst>
            <a:gd name="adj1" fmla="val -377"/>
            <a:gd name="adj2" fmla="val 6299"/>
            <a:gd name="adj3" fmla="val -138560"/>
            <a:gd name="adj4" fmla="val 808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pPr algn="l"/>
          <a:r>
            <a:rPr kumimoji="1" lang="ja-JP" altLang="en-US" sz="1100"/>
            <a:t>ここに画像を貼り付ける</a:t>
          </a:r>
        </a:p>
      </xdr:txBody>
    </xdr:sp>
    <xdr:clientData/>
  </xdr:oneCellAnchor>
  <xdr:twoCellAnchor>
    <xdr:from>
      <xdr:col>4</xdr:col>
      <xdr:colOff>592666</xdr:colOff>
      <xdr:row>7</xdr:row>
      <xdr:rowOff>211666</xdr:rowOff>
    </xdr:from>
    <xdr:to>
      <xdr:col>5</xdr:col>
      <xdr:colOff>560917</xdr:colOff>
      <xdr:row>8</xdr:row>
      <xdr:rowOff>232834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5BCC851F-EBA1-4E68-8DC1-22DCC0CC5345}"/>
            </a:ext>
          </a:extLst>
        </xdr:cNvPr>
        <xdr:cNvSpPr/>
      </xdr:nvSpPr>
      <xdr:spPr>
        <a:xfrm>
          <a:off x="3799416" y="1915583"/>
          <a:ext cx="836084" cy="264584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DB164-8B28-4755-880F-15616160300A}">
  <dimension ref="A1:G112"/>
  <sheetViews>
    <sheetView view="pageBreakPreview" topLeftCell="A26" zoomScale="90" zoomScaleNormal="100" zoomScaleSheetLayoutView="90" workbookViewId="0">
      <selection activeCell="D57" sqref="D57"/>
    </sheetView>
  </sheetViews>
  <sheetFormatPr defaultRowHeight="18.75" x14ac:dyDescent="0.4"/>
  <cols>
    <col min="1" max="1" width="7.875" customWidth="1"/>
    <col min="2" max="6" width="11.375" customWidth="1"/>
    <col min="7" max="7" width="11.125" customWidth="1"/>
    <col min="8" max="8" width="9" customWidth="1"/>
  </cols>
  <sheetData>
    <row r="1" spans="1:7" x14ac:dyDescent="0.4">
      <c r="A1" t="s">
        <v>22</v>
      </c>
      <c r="G1" s="9">
        <v>1</v>
      </c>
    </row>
    <row r="2" spans="1:7" x14ac:dyDescent="0.4">
      <c r="A2" t="s">
        <v>23</v>
      </c>
    </row>
    <row r="3" spans="1:7" x14ac:dyDescent="0.4">
      <c r="B3" s="1" t="s">
        <v>7</v>
      </c>
      <c r="C3">
        <v>63215.226000000002</v>
      </c>
      <c r="D3" t="s">
        <v>0</v>
      </c>
    </row>
    <row r="4" spans="1:7" x14ac:dyDescent="0.4">
      <c r="B4" s="1" t="s">
        <v>52</v>
      </c>
      <c r="C4" s="20">
        <f>ROUND(C3*1,1)</f>
        <v>63215.199999999997</v>
      </c>
      <c r="D4" t="s">
        <v>0</v>
      </c>
    </row>
    <row r="18" spans="1:4" x14ac:dyDescent="0.4">
      <c r="C18" s="1"/>
    </row>
    <row r="19" spans="1:4" x14ac:dyDescent="0.4">
      <c r="C19" s="1"/>
    </row>
    <row r="20" spans="1:4" x14ac:dyDescent="0.4">
      <c r="A20" t="s">
        <v>29</v>
      </c>
    </row>
    <row r="21" spans="1:4" x14ac:dyDescent="0.4">
      <c r="B21" s="1" t="s">
        <v>24</v>
      </c>
      <c r="C21">
        <v>65679.653999999995</v>
      </c>
      <c r="D21" t="s">
        <v>25</v>
      </c>
    </row>
    <row r="22" spans="1:4" x14ac:dyDescent="0.4">
      <c r="B22" s="1" t="s">
        <v>52</v>
      </c>
      <c r="C22" s="17">
        <f>ROUND(C21*1,1)</f>
        <v>65679.7</v>
      </c>
      <c r="D22" t="s">
        <v>0</v>
      </c>
    </row>
    <row r="36" spans="1:7" x14ac:dyDescent="0.4">
      <c r="A36" t="s">
        <v>28</v>
      </c>
    </row>
    <row r="37" spans="1:7" x14ac:dyDescent="0.4">
      <c r="B37" s="1" t="s">
        <v>30</v>
      </c>
      <c r="C37" s="18" t="s">
        <v>26</v>
      </c>
      <c r="D37" s="7"/>
    </row>
    <row r="38" spans="1:7" x14ac:dyDescent="0.4">
      <c r="B38" s="1" t="s">
        <v>52</v>
      </c>
      <c r="C38" s="19">
        <f>C21</f>
        <v>65679.653999999995</v>
      </c>
      <c r="D38" s="7" t="s">
        <v>27</v>
      </c>
      <c r="E38" s="17">
        <f>C4</f>
        <v>63215.199999999997</v>
      </c>
      <c r="F38" t="s">
        <v>0</v>
      </c>
    </row>
    <row r="39" spans="1:7" x14ac:dyDescent="0.4">
      <c r="B39" s="1" t="s">
        <v>52</v>
      </c>
      <c r="C39" s="21">
        <f>C38-E38</f>
        <v>2464.4539999999979</v>
      </c>
      <c r="D39" t="s">
        <v>0</v>
      </c>
    </row>
    <row r="40" spans="1:7" x14ac:dyDescent="0.4">
      <c r="G40">
        <v>2</v>
      </c>
    </row>
    <row r="41" spans="1:7" x14ac:dyDescent="0.4">
      <c r="A41" t="s">
        <v>39</v>
      </c>
    </row>
    <row r="42" spans="1:7" x14ac:dyDescent="0.4">
      <c r="B42" s="31" t="s">
        <v>38</v>
      </c>
      <c r="C42" s="3" t="s">
        <v>37</v>
      </c>
      <c r="E42" s="23" t="s">
        <v>31</v>
      </c>
      <c r="F42" s="24" t="s">
        <v>32</v>
      </c>
    </row>
    <row r="43" spans="1:7" x14ac:dyDescent="0.4">
      <c r="B43" s="34"/>
      <c r="C43" s="25" t="s">
        <v>33</v>
      </c>
      <c r="E43" s="23" t="s">
        <v>40</v>
      </c>
      <c r="F43" s="22" t="s">
        <v>55</v>
      </c>
    </row>
    <row r="44" spans="1:7" x14ac:dyDescent="0.4">
      <c r="B44" s="29" t="s">
        <v>8</v>
      </c>
      <c r="C44" s="12">
        <f>C4</f>
        <v>63215.199999999997</v>
      </c>
    </row>
    <row r="45" spans="1:7" x14ac:dyDescent="0.4">
      <c r="B45" s="27" t="s">
        <v>34</v>
      </c>
      <c r="C45" s="28">
        <f>C39</f>
        <v>2464.4539999999979</v>
      </c>
    </row>
    <row r="46" spans="1:7" x14ac:dyDescent="0.4">
      <c r="B46" s="23" t="s">
        <v>35</v>
      </c>
      <c r="C46" s="26"/>
    </row>
    <row r="47" spans="1:7" x14ac:dyDescent="0.4">
      <c r="B47" s="23" t="s">
        <v>36</v>
      </c>
      <c r="C47" s="26">
        <f>SUM(C44:C46)</f>
        <v>65679.653999999995</v>
      </c>
    </row>
    <row r="48" spans="1:7" x14ac:dyDescent="0.4">
      <c r="B48" s="8"/>
      <c r="C48" s="8"/>
      <c r="D48" s="7"/>
    </row>
    <row r="49" spans="1:7" ht="18.75" customHeight="1" x14ac:dyDescent="0.4">
      <c r="B49" s="8"/>
      <c r="C49" s="8"/>
      <c r="D49" s="7"/>
    </row>
    <row r="50" spans="1:7" x14ac:dyDescent="0.4">
      <c r="B50" s="8"/>
      <c r="C50" s="8"/>
      <c r="D50" s="7"/>
    </row>
    <row r="51" spans="1:7" x14ac:dyDescent="0.4">
      <c r="B51" s="8"/>
      <c r="C51" s="8"/>
      <c r="D51" s="7"/>
    </row>
    <row r="52" spans="1:7" x14ac:dyDescent="0.4">
      <c r="A52" t="s">
        <v>43</v>
      </c>
    </row>
    <row r="53" spans="1:7" x14ac:dyDescent="0.4">
      <c r="B53" s="31" t="s">
        <v>6</v>
      </c>
      <c r="C53" s="3" t="s">
        <v>18</v>
      </c>
      <c r="D53" s="3" t="s">
        <v>41</v>
      </c>
      <c r="E53" s="13" t="s">
        <v>42</v>
      </c>
      <c r="F53" s="31" t="s">
        <v>3</v>
      </c>
      <c r="G53" s="31" t="s">
        <v>2</v>
      </c>
    </row>
    <row r="54" spans="1:7" x14ac:dyDescent="0.4">
      <c r="B54" s="32"/>
      <c r="C54" s="4" t="s">
        <v>1</v>
      </c>
      <c r="D54" s="4" t="s">
        <v>1</v>
      </c>
      <c r="E54" s="14" t="s">
        <v>1</v>
      </c>
      <c r="F54" s="32"/>
      <c r="G54" s="32"/>
    </row>
    <row r="55" spans="1:7" ht="19.5" thickBot="1" x14ac:dyDescent="0.45">
      <c r="B55" s="33"/>
      <c r="C55" s="5" t="s">
        <v>4</v>
      </c>
      <c r="D55" s="5" t="s">
        <v>5</v>
      </c>
      <c r="E55" s="15" t="s">
        <v>19</v>
      </c>
      <c r="F55" s="5" t="s">
        <v>20</v>
      </c>
      <c r="G55" s="5" t="s">
        <v>21</v>
      </c>
    </row>
    <row r="56" spans="1:7" ht="19.5" thickTop="1" x14ac:dyDescent="0.4">
      <c r="B56" s="2" t="s">
        <v>8</v>
      </c>
      <c r="C56" s="11"/>
      <c r="D56" s="11">
        <v>63216.5</v>
      </c>
      <c r="E56" s="12">
        <f>C44</f>
        <v>63215.199999999997</v>
      </c>
      <c r="F56" s="11">
        <f>ROUND(E56-D56,3)</f>
        <v>-1.3</v>
      </c>
      <c r="G56" s="16">
        <f>ROUND(F56/D56*100,3)</f>
        <v>-2E-3</v>
      </c>
    </row>
    <row r="57" spans="1:7" x14ac:dyDescent="0.4">
      <c r="B57" s="23" t="s">
        <v>34</v>
      </c>
      <c r="C57" s="11"/>
      <c r="D57" s="11">
        <v>2464.6999999999998</v>
      </c>
      <c r="E57" s="12">
        <f>C45</f>
        <v>2464.4539999999979</v>
      </c>
      <c r="F57" s="11">
        <f>ROUND(E57-D57,3)</f>
        <v>-0.246</v>
      </c>
      <c r="G57" s="16">
        <f>ROUND(F57/D57*100,3)</f>
        <v>-0.01</v>
      </c>
    </row>
    <row r="58" spans="1:7" x14ac:dyDescent="0.4">
      <c r="B58" s="8"/>
      <c r="C58" s="8"/>
      <c r="D58" s="7"/>
    </row>
    <row r="59" spans="1:7" x14ac:dyDescent="0.4">
      <c r="B59" s="8"/>
      <c r="C59" s="8"/>
      <c r="D59" s="7"/>
    </row>
    <row r="60" spans="1:7" x14ac:dyDescent="0.4">
      <c r="B60" s="8"/>
      <c r="C60" s="8"/>
      <c r="D60" s="7"/>
    </row>
    <row r="61" spans="1:7" x14ac:dyDescent="0.4">
      <c r="B61" s="8"/>
      <c r="C61" s="8"/>
      <c r="D61" s="7"/>
    </row>
    <row r="62" spans="1:7" x14ac:dyDescent="0.4">
      <c r="B62" s="8"/>
      <c r="C62" s="8"/>
      <c r="D62" s="7"/>
    </row>
    <row r="63" spans="1:7" x14ac:dyDescent="0.4">
      <c r="B63" s="8"/>
      <c r="C63" s="8"/>
      <c r="D63" s="7"/>
    </row>
    <row r="64" spans="1:7" x14ac:dyDescent="0.4">
      <c r="B64" s="8"/>
      <c r="C64" s="8"/>
      <c r="D64" s="7"/>
    </row>
    <row r="65" spans="1:7" x14ac:dyDescent="0.4">
      <c r="B65" s="8"/>
      <c r="C65" s="8"/>
      <c r="D65" s="7"/>
    </row>
    <row r="66" spans="1:7" x14ac:dyDescent="0.4">
      <c r="B66" s="8"/>
      <c r="C66" s="8"/>
      <c r="D66" s="7"/>
    </row>
    <row r="67" spans="1:7" x14ac:dyDescent="0.4">
      <c r="B67" s="8"/>
      <c r="C67" s="8"/>
      <c r="D67" s="7"/>
    </row>
    <row r="68" spans="1:7" x14ac:dyDescent="0.4">
      <c r="B68" s="8"/>
      <c r="C68" s="8"/>
      <c r="D68" s="7"/>
    </row>
    <row r="69" spans="1:7" x14ac:dyDescent="0.4">
      <c r="B69" s="8"/>
      <c r="C69" s="8"/>
      <c r="D69" s="7"/>
    </row>
    <row r="70" spans="1:7" x14ac:dyDescent="0.4">
      <c r="B70" s="8"/>
      <c r="C70" s="8"/>
      <c r="D70" s="7"/>
    </row>
    <row r="71" spans="1:7" x14ac:dyDescent="0.4">
      <c r="B71" s="8"/>
      <c r="C71" s="8"/>
      <c r="D71" s="7"/>
    </row>
    <row r="72" spans="1:7" x14ac:dyDescent="0.4">
      <c r="B72" s="8"/>
      <c r="C72" s="8"/>
      <c r="D72" s="7"/>
    </row>
    <row r="73" spans="1:7" x14ac:dyDescent="0.4">
      <c r="B73" s="8"/>
      <c r="C73" s="8"/>
      <c r="D73" s="7"/>
    </row>
    <row r="74" spans="1:7" x14ac:dyDescent="0.4">
      <c r="B74" s="8"/>
      <c r="C74" s="8"/>
      <c r="D74" s="7"/>
    </row>
    <row r="75" spans="1:7" x14ac:dyDescent="0.4">
      <c r="B75" s="8"/>
      <c r="C75" s="8"/>
      <c r="D75" s="7"/>
    </row>
    <row r="76" spans="1:7" x14ac:dyDescent="0.4">
      <c r="B76" s="8"/>
      <c r="C76" s="8"/>
      <c r="D76" s="7"/>
    </row>
    <row r="77" spans="1:7" x14ac:dyDescent="0.4">
      <c r="B77" s="8"/>
      <c r="C77" s="8"/>
      <c r="D77" s="7"/>
    </row>
    <row r="78" spans="1:7" x14ac:dyDescent="0.4">
      <c r="B78" s="8"/>
      <c r="C78" s="8"/>
      <c r="D78" s="7"/>
    </row>
    <row r="79" spans="1:7" x14ac:dyDescent="0.4">
      <c r="A79" t="s">
        <v>46</v>
      </c>
      <c r="G79">
        <v>3</v>
      </c>
    </row>
    <row r="80" spans="1:7" x14ac:dyDescent="0.4">
      <c r="A80" t="s">
        <v>12</v>
      </c>
    </row>
    <row r="81" spans="1:7" x14ac:dyDescent="0.4">
      <c r="A81" s="10" t="s">
        <v>17</v>
      </c>
    </row>
    <row r="82" spans="1:7" x14ac:dyDescent="0.4">
      <c r="A82" s="10" t="s">
        <v>13</v>
      </c>
    </row>
    <row r="84" spans="1:7" x14ac:dyDescent="0.4">
      <c r="A84" t="s">
        <v>47</v>
      </c>
    </row>
    <row r="85" spans="1:7" x14ac:dyDescent="0.4">
      <c r="A85" t="s">
        <v>9</v>
      </c>
    </row>
    <row r="96" spans="1:7" x14ac:dyDescent="0.4">
      <c r="A96" s="30" t="s">
        <v>11</v>
      </c>
      <c r="B96" s="30"/>
      <c r="C96" s="30"/>
      <c r="D96" s="30"/>
      <c r="E96" s="30"/>
      <c r="F96" s="30"/>
      <c r="G96" s="30"/>
    </row>
    <row r="97" spans="1:7" x14ac:dyDescent="0.4">
      <c r="A97" s="30"/>
      <c r="B97" s="30"/>
      <c r="C97" s="30"/>
      <c r="D97" s="30"/>
      <c r="E97" s="30"/>
      <c r="F97" s="30"/>
      <c r="G97" s="30"/>
    </row>
    <row r="98" spans="1:7" x14ac:dyDescent="0.4">
      <c r="A98" s="6"/>
      <c r="B98" s="6"/>
      <c r="C98" s="6"/>
      <c r="D98" s="6"/>
      <c r="E98" s="6"/>
      <c r="F98" s="6"/>
      <c r="G98" s="6"/>
    </row>
    <row r="99" spans="1:7" x14ac:dyDescent="0.4">
      <c r="A99" t="s">
        <v>48</v>
      </c>
    </row>
    <row r="100" spans="1:7" x14ac:dyDescent="0.4">
      <c r="A100" t="s">
        <v>10</v>
      </c>
    </row>
    <row r="106" spans="1:7" x14ac:dyDescent="0.4">
      <c r="A106" t="s">
        <v>15</v>
      </c>
      <c r="D106" t="s">
        <v>14</v>
      </c>
    </row>
    <row r="109" spans="1:7" x14ac:dyDescent="0.4">
      <c r="C109" s="1"/>
    </row>
    <row r="112" spans="1:7" x14ac:dyDescent="0.4">
      <c r="A112" t="s">
        <v>16</v>
      </c>
    </row>
  </sheetData>
  <mergeCells count="5">
    <mergeCell ref="A96:G97"/>
    <mergeCell ref="B53:B55"/>
    <mergeCell ref="F53:F54"/>
    <mergeCell ref="G53:G54"/>
    <mergeCell ref="B42:B43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D5AE3-4604-40F1-9993-EC93CF30D9F2}">
  <dimension ref="A1:G65"/>
  <sheetViews>
    <sheetView tabSelected="1" view="pageBreakPreview" zoomScale="90" zoomScaleNormal="100" zoomScaleSheetLayoutView="90" workbookViewId="0">
      <selection activeCell="N17" sqref="N17"/>
    </sheetView>
  </sheetViews>
  <sheetFormatPr defaultRowHeight="18.75" x14ac:dyDescent="0.4"/>
  <cols>
    <col min="1" max="1" width="7.875" customWidth="1"/>
    <col min="2" max="6" width="11.375" customWidth="1"/>
    <col min="7" max="7" width="11.125" customWidth="1"/>
    <col min="8" max="8" width="9" customWidth="1"/>
  </cols>
  <sheetData>
    <row r="1" spans="1:7" x14ac:dyDescent="0.4">
      <c r="A1" t="s">
        <v>49</v>
      </c>
      <c r="G1">
        <v>4</v>
      </c>
    </row>
    <row r="2" spans="1:7" x14ac:dyDescent="0.4">
      <c r="B2" s="1" t="s">
        <v>50</v>
      </c>
      <c r="C2">
        <v>32252.973000000002</v>
      </c>
      <c r="D2" t="s">
        <v>44</v>
      </c>
    </row>
    <row r="3" spans="1:7" x14ac:dyDescent="0.4">
      <c r="B3" s="1" t="s">
        <v>52</v>
      </c>
      <c r="C3" s="17">
        <f>ROUND(C2*1,1)</f>
        <v>32253</v>
      </c>
      <c r="D3" t="s">
        <v>0</v>
      </c>
    </row>
    <row r="4" spans="1:7" x14ac:dyDescent="0.4">
      <c r="C4" s="1"/>
    </row>
    <row r="5" spans="1:7" x14ac:dyDescent="0.4">
      <c r="C5" s="1"/>
    </row>
    <row r="6" spans="1:7" x14ac:dyDescent="0.4">
      <c r="C6" s="1"/>
    </row>
    <row r="7" spans="1:7" x14ac:dyDescent="0.4">
      <c r="C7" s="1"/>
    </row>
    <row r="8" spans="1:7" x14ac:dyDescent="0.4">
      <c r="C8" s="1"/>
    </row>
    <row r="10" spans="1:7" x14ac:dyDescent="0.4">
      <c r="C10" s="1"/>
    </row>
    <row r="11" spans="1:7" x14ac:dyDescent="0.4">
      <c r="C11" s="1"/>
    </row>
    <row r="12" spans="1:7" x14ac:dyDescent="0.4">
      <c r="C12" s="1"/>
    </row>
    <row r="13" spans="1:7" x14ac:dyDescent="0.4">
      <c r="C13" s="1"/>
    </row>
    <row r="14" spans="1:7" x14ac:dyDescent="0.4">
      <c r="C14" s="1"/>
    </row>
    <row r="15" spans="1:7" x14ac:dyDescent="0.4">
      <c r="C15" s="1"/>
    </row>
    <row r="16" spans="1:7" x14ac:dyDescent="0.4">
      <c r="C16" s="1"/>
    </row>
    <row r="17" spans="1:3" x14ac:dyDescent="0.4">
      <c r="C17" s="1"/>
    </row>
    <row r="18" spans="1:3" x14ac:dyDescent="0.4">
      <c r="C18" s="1"/>
    </row>
    <row r="19" spans="1:3" x14ac:dyDescent="0.4">
      <c r="A19" t="s">
        <v>51</v>
      </c>
    </row>
    <row r="20" spans="1:3" x14ac:dyDescent="0.4">
      <c r="B20" s="31" t="s">
        <v>6</v>
      </c>
      <c r="C20" s="3" t="s">
        <v>45</v>
      </c>
    </row>
    <row r="21" spans="1:3" x14ac:dyDescent="0.4">
      <c r="B21" s="34"/>
      <c r="C21" s="25" t="s">
        <v>33</v>
      </c>
    </row>
    <row r="22" spans="1:3" x14ac:dyDescent="0.4">
      <c r="B22" s="2" t="s">
        <v>8</v>
      </c>
      <c r="C22" s="11">
        <f>浚渫土量!C44</f>
        <v>63215.199999999997</v>
      </c>
    </row>
    <row r="23" spans="1:3" x14ac:dyDescent="0.4">
      <c r="B23" s="23" t="s">
        <v>34</v>
      </c>
      <c r="C23" s="11">
        <f>浚渫土量!C45</f>
        <v>2464.4539999999979</v>
      </c>
    </row>
    <row r="24" spans="1:3" x14ac:dyDescent="0.4">
      <c r="B24" s="27" t="s">
        <v>35</v>
      </c>
      <c r="C24" s="28">
        <f>C3</f>
        <v>32253</v>
      </c>
    </row>
    <row r="25" spans="1:3" x14ac:dyDescent="0.4">
      <c r="B25" s="23" t="s">
        <v>36</v>
      </c>
      <c r="C25" s="26">
        <f>SUM(C22:C24)</f>
        <v>97932.653999999995</v>
      </c>
    </row>
    <row r="41" spans="1:4" x14ac:dyDescent="0.4">
      <c r="A41" t="s">
        <v>53</v>
      </c>
    </row>
    <row r="42" spans="1:4" x14ac:dyDescent="0.4">
      <c r="B42" s="1" t="s">
        <v>50</v>
      </c>
      <c r="C42">
        <v>42488.5</v>
      </c>
      <c r="D42" t="s">
        <v>0</v>
      </c>
    </row>
    <row r="43" spans="1:4" x14ac:dyDescent="0.4">
      <c r="B43" s="1" t="s">
        <v>52</v>
      </c>
      <c r="C43" s="20">
        <f>ROUND(C42*1,1)</f>
        <v>42488.5</v>
      </c>
      <c r="D43" t="s">
        <v>0</v>
      </c>
    </row>
    <row r="57" spans="1:3" x14ac:dyDescent="0.4">
      <c r="C57" s="1"/>
    </row>
    <row r="58" spans="1:3" x14ac:dyDescent="0.4">
      <c r="C58" s="1"/>
    </row>
    <row r="59" spans="1:3" x14ac:dyDescent="0.4">
      <c r="A59" t="s">
        <v>54</v>
      </c>
    </row>
    <row r="60" spans="1:3" x14ac:dyDescent="0.4">
      <c r="B60" s="31" t="s">
        <v>6</v>
      </c>
      <c r="C60" s="3" t="s">
        <v>45</v>
      </c>
    </row>
    <row r="61" spans="1:3" x14ac:dyDescent="0.4">
      <c r="B61" s="34"/>
      <c r="C61" s="25" t="s">
        <v>33</v>
      </c>
    </row>
    <row r="62" spans="1:3" x14ac:dyDescent="0.4">
      <c r="B62" s="2" t="s">
        <v>8</v>
      </c>
      <c r="C62" s="11">
        <f>浚渫土量!C84</f>
        <v>0</v>
      </c>
    </row>
    <row r="63" spans="1:3" x14ac:dyDescent="0.4">
      <c r="B63" s="23" t="s">
        <v>34</v>
      </c>
      <c r="C63" s="11">
        <f>浚渫土量!C85</f>
        <v>0</v>
      </c>
    </row>
    <row r="64" spans="1:3" x14ac:dyDescent="0.4">
      <c r="B64" s="27" t="s">
        <v>35</v>
      </c>
      <c r="C64" s="28">
        <f>C43</f>
        <v>42488.5</v>
      </c>
    </row>
    <row r="65" spans="2:3" x14ac:dyDescent="0.4">
      <c r="B65" s="23" t="s">
        <v>36</v>
      </c>
      <c r="C65" s="26">
        <f>SUM(C62:C64)</f>
        <v>42488.5</v>
      </c>
    </row>
  </sheetData>
  <mergeCells count="2">
    <mergeCell ref="B20:B21"/>
    <mergeCell ref="B60:B6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浚渫土量</vt:lpstr>
      <vt:lpstr>底面余掘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英治</dc:creator>
  <cp:lastModifiedBy>森 英治</cp:lastModifiedBy>
  <cp:lastPrinted>2023-03-23T03:49:28Z</cp:lastPrinted>
  <dcterms:created xsi:type="dcterms:W3CDTF">2021-06-22T04:30:15Z</dcterms:created>
  <dcterms:modified xsi:type="dcterms:W3CDTF">2025-10-15T04:20:00Z</dcterms:modified>
</cp:coreProperties>
</file>